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6955C2DB-BD8B-4763-AA89-128252502ABD}" xr6:coauthVersionLast="47" xr6:coauthVersionMax="47" xr10:uidLastSave="{00000000-0000-0000-0000-000000000000}"/>
  <bookViews>
    <workbookView xWindow="990" yWindow="87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7" i="15" l="1"/>
  <c r="AE34" i="15"/>
  <c r="R34" i="15"/>
  <c r="V34" i="15"/>
  <c r="F36" i="15"/>
  <c r="F38" i="15"/>
  <c r="E37" i="15" l="1"/>
  <c r="AC37" i="15"/>
  <c r="AC35" i="15"/>
  <c r="J34" i="15"/>
  <c r="E35" i="15"/>
  <c r="E36" i="15"/>
  <c r="AC36" i="15"/>
  <c r="Z34" i="15"/>
  <c r="F35" i="15"/>
  <c r="N34" i="15"/>
  <c r="F34" i="15" s="1"/>
  <c r="E38" i="15"/>
  <c r="AC38" i="15"/>
  <c r="AC34" i="15" l="1"/>
  <c r="C49" i="7" s="1"/>
  <c r="E34" i="15"/>
  <c r="AE40" i="5" l="1"/>
  <c r="AE33" i="5"/>
  <c r="BD33" i="5"/>
  <c r="BD28" i="5"/>
  <c r="AE36" i="5"/>
  <c r="AE28" i="5"/>
  <c r="AE37" i="5"/>
  <c r="BD30" i="5"/>
  <c r="BD39" i="5"/>
  <c r="BD32" i="5"/>
  <c r="AE76" i="5"/>
  <c r="AE43" i="5"/>
  <c r="AE44" i="5"/>
  <c r="AE47" i="5"/>
  <c r="BD29" i="5"/>
  <c r="AE34" i="5"/>
  <c r="AE74" i="5"/>
  <c r="AE67" i="5"/>
  <c r="BD55" i="5"/>
  <c r="AE57" i="5"/>
  <c r="AE79" i="5"/>
  <c r="AE46" i="5"/>
  <c r="AE84" i="5"/>
  <c r="AE55" i="5"/>
  <c r="BD70" i="5"/>
  <c r="AE59" i="5"/>
  <c r="BD74" i="5"/>
  <c r="AE66" i="5"/>
  <c r="AE53" i="5"/>
  <c r="AE85" i="5"/>
  <c r="AE64" i="5"/>
  <c r="BD78" i="5"/>
  <c r="AE65" i="5"/>
  <c r="AE63" i="5"/>
  <c r="BD79" i="5"/>
  <c r="AE86" i="5"/>
  <c r="BD46" i="5"/>
  <c r="AE42" i="5"/>
  <c r="AE52" i="5"/>
  <c r="AE51" i="5"/>
  <c r="AE54" i="5"/>
  <c r="BD49" i="5"/>
  <c r="BD82" i="5"/>
  <c r="BD48" i="5"/>
  <c r="BD80" i="5"/>
  <c r="BD69" i="5" l="1"/>
  <c r="BD47" i="5"/>
  <c r="I66" i="5"/>
  <c r="J66" i="5"/>
  <c r="C66" i="5"/>
  <c r="D66" i="5"/>
  <c r="L66" i="5"/>
  <c r="H66" i="5"/>
  <c r="G66" i="5"/>
  <c r="F66" i="5"/>
  <c r="K66" i="5"/>
  <c r="E66" i="5"/>
  <c r="B66" i="5"/>
  <c r="BD73" i="5"/>
  <c r="AE60" i="5"/>
  <c r="D43" i="5"/>
  <c r="J43" i="5"/>
  <c r="G43" i="5"/>
  <c r="L43" i="5"/>
  <c r="I43" i="5"/>
  <c r="H43" i="5"/>
  <c r="B43" i="5"/>
  <c r="C43" i="5"/>
  <c r="E43" i="5"/>
  <c r="K43" i="5"/>
  <c r="F43" i="5"/>
  <c r="J62" i="5"/>
  <c r="I62" i="5"/>
  <c r="K62" i="5"/>
  <c r="G62" i="5"/>
  <c r="E62" i="5"/>
  <c r="C62" i="5"/>
  <c r="D62" i="5"/>
  <c r="B62" i="5"/>
  <c r="H62" i="5"/>
  <c r="F62" i="5"/>
  <c r="L62" i="5"/>
  <c r="AE77" i="5"/>
  <c r="J44" i="5"/>
  <c r="G44" i="5"/>
  <c r="E44" i="5"/>
  <c r="K44" i="5"/>
  <c r="C44" i="5"/>
  <c r="L44" i="5"/>
  <c r="I44" i="5"/>
  <c r="D44" i="5"/>
  <c r="B44" i="5"/>
  <c r="F44" i="5"/>
  <c r="H44" i="5"/>
  <c r="BD85" i="5"/>
  <c r="BD52" i="5"/>
  <c r="L37" i="5"/>
  <c r="K37" i="5"/>
  <c r="I37" i="5"/>
  <c r="F37" i="5"/>
  <c r="D37" i="5"/>
  <c r="C37" i="5"/>
  <c r="G37" i="5"/>
  <c r="J37" i="5"/>
  <c r="E37" i="5"/>
  <c r="H37" i="5"/>
  <c r="B37" i="5"/>
  <c r="B47" i="22"/>
  <c r="B73" i="22"/>
  <c r="B72" i="22"/>
  <c r="B45" i="22"/>
  <c r="B46" i="22" s="1"/>
  <c r="B70" i="22"/>
  <c r="B71" i="22" s="1"/>
  <c r="B48" i="22"/>
  <c r="BD36" i="5"/>
  <c r="BD75" i="5"/>
  <c r="L56" i="5"/>
  <c r="H56" i="5"/>
  <c r="E56" i="5"/>
  <c r="K56" i="5"/>
  <c r="D56" i="5"/>
  <c r="B56" i="5"/>
  <c r="J56" i="5"/>
  <c r="C56" i="5"/>
  <c r="F56" i="5"/>
  <c r="I56" i="5"/>
  <c r="G56" i="5"/>
  <c r="BD68" i="5"/>
  <c r="J82" i="5"/>
  <c r="F82" i="5"/>
  <c r="C82" i="5"/>
  <c r="H82" i="5"/>
  <c r="K82" i="5"/>
  <c r="E82" i="5"/>
  <c r="D82" i="5"/>
  <c r="B82" i="5"/>
  <c r="L82" i="5"/>
  <c r="G82" i="5"/>
  <c r="I82" i="5"/>
  <c r="AE73" i="5"/>
  <c r="C32" i="5"/>
  <c r="I32" i="5"/>
  <c r="K32" i="5"/>
  <c r="B32" i="5"/>
  <c r="L32" i="5"/>
  <c r="F32" i="5"/>
  <c r="G32" i="5"/>
  <c r="H32" i="5"/>
  <c r="D32" i="5"/>
  <c r="E32" i="5"/>
  <c r="J32" i="5"/>
  <c r="L75" i="5"/>
  <c r="D75" i="5"/>
  <c r="H75" i="5"/>
  <c r="G75" i="5"/>
  <c r="C75" i="5"/>
  <c r="B75" i="5"/>
  <c r="K75" i="5"/>
  <c r="J75" i="5"/>
  <c r="E75" i="5"/>
  <c r="F75" i="5"/>
  <c r="I75" i="5"/>
  <c r="L39" i="5"/>
  <c r="D39" i="5"/>
  <c r="G39" i="5"/>
  <c r="J39" i="5"/>
  <c r="E39" i="5"/>
  <c r="I39" i="5"/>
  <c r="F39" i="5"/>
  <c r="B39" i="5"/>
  <c r="H39" i="5"/>
  <c r="C39" i="5"/>
  <c r="K39" i="5"/>
  <c r="AE38" i="5"/>
  <c r="AE62" i="5"/>
  <c r="AY26" i="5"/>
  <c r="E30" i="5"/>
  <c r="I30" i="5"/>
  <c r="L30" i="5"/>
  <c r="H30" i="5"/>
  <c r="J30" i="5"/>
  <c r="D30" i="5"/>
  <c r="K30" i="5"/>
  <c r="B30" i="5"/>
  <c r="C30" i="5"/>
  <c r="F30" i="5"/>
  <c r="G30" i="5"/>
  <c r="E70" i="5"/>
  <c r="K70" i="5"/>
  <c r="L70" i="5"/>
  <c r="C70" i="5"/>
  <c r="H70" i="5"/>
  <c r="I70" i="5"/>
  <c r="F70" i="5"/>
  <c r="D70" i="5"/>
  <c r="B70" i="5"/>
  <c r="G70" i="5"/>
  <c r="J70" i="5"/>
  <c r="BD62" i="5"/>
  <c r="BD61" i="5"/>
  <c r="AE83" i="5"/>
  <c r="K60" i="5"/>
  <c r="F60" i="5"/>
  <c r="I60" i="5"/>
  <c r="J60" i="5"/>
  <c r="L60" i="5"/>
  <c r="D60" i="5"/>
  <c r="G60" i="5"/>
  <c r="E60" i="5"/>
  <c r="H60" i="5"/>
  <c r="C60" i="5"/>
  <c r="B60" i="5"/>
  <c r="G80" i="5"/>
  <c r="L80" i="5"/>
  <c r="J80" i="5"/>
  <c r="E80" i="5"/>
  <c r="C80" i="5"/>
  <c r="H80" i="5"/>
  <c r="B80" i="5"/>
  <c r="D80" i="5"/>
  <c r="F80" i="5"/>
  <c r="K80" i="5"/>
  <c r="I80" i="5"/>
  <c r="E65" i="5"/>
  <c r="L65" i="5"/>
  <c r="H65" i="5"/>
  <c r="I65" i="5"/>
  <c r="D65" i="5"/>
  <c r="K65" i="5"/>
  <c r="C65" i="5"/>
  <c r="G65" i="5"/>
  <c r="F65" i="5"/>
  <c r="J65" i="5"/>
  <c r="B65" i="5"/>
  <c r="AE78" i="5"/>
  <c r="B52" i="22"/>
  <c r="B81" i="22"/>
  <c r="B51" i="22"/>
  <c r="B77" i="22"/>
  <c r="B74" i="22"/>
  <c r="B75" i="22" s="1"/>
  <c r="B49" i="22"/>
  <c r="B50" i="22" s="1"/>
  <c r="B79" i="22"/>
  <c r="B76" i="22"/>
  <c r="B82" i="22"/>
  <c r="K49" i="5"/>
  <c r="G49" i="5"/>
  <c r="H49" i="5"/>
  <c r="J49" i="5"/>
  <c r="B49" i="5"/>
  <c r="E49" i="5"/>
  <c r="L49" i="5"/>
  <c r="I49" i="5"/>
  <c r="D49" i="5"/>
  <c r="F49" i="5"/>
  <c r="C49" i="5"/>
  <c r="AE32" i="5"/>
  <c r="J46" i="5"/>
  <c r="G46" i="5"/>
  <c r="I46" i="5"/>
  <c r="L46" i="5"/>
  <c r="D46" i="5"/>
  <c r="E46" i="5"/>
  <c r="C46" i="5"/>
  <c r="B46" i="5"/>
  <c r="F46" i="5"/>
  <c r="K46" i="5"/>
  <c r="H46" i="5"/>
  <c r="I69" i="5"/>
  <c r="H69" i="5"/>
  <c r="E69" i="5"/>
  <c r="K69" i="5"/>
  <c r="G69" i="5"/>
  <c r="D69" i="5"/>
  <c r="L69" i="5"/>
  <c r="B69" i="5"/>
  <c r="J69" i="5"/>
  <c r="F69" i="5"/>
  <c r="C69" i="5"/>
  <c r="BD45" i="5"/>
  <c r="G74" i="5"/>
  <c r="C74" i="5"/>
  <c r="I74" i="5"/>
  <c r="K74" i="5"/>
  <c r="H74" i="5"/>
  <c r="D74" i="5"/>
  <c r="L74" i="5"/>
  <c r="F74" i="5"/>
  <c r="B74" i="5"/>
  <c r="E74" i="5"/>
  <c r="J74" i="5"/>
  <c r="I42" i="5"/>
  <c r="E42" i="5"/>
  <c r="D42" i="5"/>
  <c r="F42" i="5"/>
  <c r="L42" i="5"/>
  <c r="J42" i="5"/>
  <c r="G42" i="5"/>
  <c r="C42" i="5"/>
  <c r="B42" i="5"/>
  <c r="H42" i="5"/>
  <c r="K42" i="5"/>
  <c r="E86" i="5"/>
  <c r="D86" i="5"/>
  <c r="G86" i="5"/>
  <c r="J86" i="5"/>
  <c r="F86" i="5"/>
  <c r="B86" i="5"/>
  <c r="I86" i="5"/>
  <c r="K86" i="5"/>
  <c r="H86" i="5"/>
  <c r="C86" i="5"/>
  <c r="L86" i="5"/>
  <c r="BD71" i="5"/>
  <c r="B68" i="5"/>
  <c r="E68" i="5"/>
  <c r="D68" i="5"/>
  <c r="K68" i="5"/>
  <c r="J68" i="5"/>
  <c r="I68" i="5"/>
  <c r="H68" i="5"/>
  <c r="C68" i="5"/>
  <c r="L68" i="5"/>
  <c r="G68" i="5"/>
  <c r="F68" i="5"/>
  <c r="BD66" i="5"/>
  <c r="H67" i="5"/>
  <c r="E67" i="5"/>
  <c r="D67" i="5"/>
  <c r="K67" i="5"/>
  <c r="G67" i="5"/>
  <c r="F67" i="5"/>
  <c r="C67" i="5"/>
  <c r="I67" i="5"/>
  <c r="B67" i="5"/>
  <c r="J67" i="5"/>
  <c r="L67" i="5"/>
  <c r="AE70" i="5"/>
  <c r="L84" i="5"/>
  <c r="J84" i="5"/>
  <c r="C84" i="5"/>
  <c r="E84" i="5"/>
  <c r="F84" i="5"/>
  <c r="H84" i="5"/>
  <c r="B84" i="5"/>
  <c r="G84" i="5"/>
  <c r="I84" i="5"/>
  <c r="K84" i="5"/>
  <c r="D84" i="5"/>
  <c r="K77" i="5"/>
  <c r="E77" i="5"/>
  <c r="I77" i="5"/>
  <c r="D77" i="5"/>
  <c r="H77" i="5"/>
  <c r="B77" i="5"/>
  <c r="J77" i="5"/>
  <c r="L77" i="5"/>
  <c r="F77" i="5"/>
  <c r="G77" i="5"/>
  <c r="C77" i="5"/>
  <c r="AE82" i="5"/>
  <c r="BD50" i="5"/>
  <c r="B87" i="22"/>
  <c r="B85" i="22"/>
  <c r="B86" i="22"/>
  <c r="B103" i="22" s="1"/>
  <c r="B104" i="22" s="1"/>
  <c r="B105" i="22" s="1"/>
  <c r="AE56" i="5"/>
  <c r="AE29" i="5"/>
  <c r="BD41" i="5"/>
  <c r="B69" i="22"/>
  <c r="BD40" i="5"/>
  <c r="L73" i="5"/>
  <c r="D73" i="5"/>
  <c r="J73" i="5"/>
  <c r="G73" i="5"/>
  <c r="H73" i="5"/>
  <c r="C73" i="5"/>
  <c r="I73" i="5"/>
  <c r="B73" i="5"/>
  <c r="K73" i="5"/>
  <c r="F73" i="5"/>
  <c r="E73" i="5"/>
  <c r="J50" i="5"/>
  <c r="B50" i="5"/>
  <c r="F50" i="5"/>
  <c r="H50" i="5"/>
  <c r="G50" i="5"/>
  <c r="K50" i="5"/>
  <c r="C50" i="5"/>
  <c r="I50" i="5"/>
  <c r="E50" i="5"/>
  <c r="D50" i="5"/>
  <c r="L50" i="5"/>
  <c r="BD72" i="5"/>
  <c r="G51" i="5"/>
  <c r="J51" i="5"/>
  <c r="K51" i="5"/>
  <c r="E51" i="5"/>
  <c r="B51" i="5"/>
  <c r="F51" i="5"/>
  <c r="C51" i="5"/>
  <c r="I51" i="5"/>
  <c r="H51" i="5"/>
  <c r="L51" i="5"/>
  <c r="D51" i="5"/>
  <c r="AE48" i="5"/>
  <c r="AE49" i="5"/>
  <c r="AE71" i="5"/>
  <c r="B35" i="5"/>
  <c r="G35" i="5"/>
  <c r="F35" i="5"/>
  <c r="D35" i="5"/>
  <c r="I35" i="5"/>
  <c r="J35" i="5"/>
  <c r="K35" i="5"/>
  <c r="H35" i="5"/>
  <c r="L35" i="5"/>
  <c r="C35" i="5"/>
  <c r="E35" i="5"/>
  <c r="L64" i="5"/>
  <c r="H64" i="5"/>
  <c r="I64" i="5"/>
  <c r="C64" i="5"/>
  <c r="F64" i="5"/>
  <c r="G64" i="5"/>
  <c r="D64" i="5"/>
  <c r="E64" i="5"/>
  <c r="B64" i="5"/>
  <c r="K64" i="5"/>
  <c r="J64" i="5"/>
  <c r="H53" i="5"/>
  <c r="I53" i="5"/>
  <c r="B53" i="5"/>
  <c r="E53" i="5"/>
  <c r="G53" i="5"/>
  <c r="K53" i="5"/>
  <c r="F53" i="5"/>
  <c r="J53" i="5"/>
  <c r="L53" i="5"/>
  <c r="D53" i="5"/>
  <c r="C53" i="5"/>
  <c r="D54" i="5"/>
  <c r="K54" i="5"/>
  <c r="E54" i="5"/>
  <c r="F54" i="5"/>
  <c r="I54" i="5"/>
  <c r="H54" i="5"/>
  <c r="L54" i="5"/>
  <c r="C54" i="5"/>
  <c r="G54" i="5"/>
  <c r="J54" i="5"/>
  <c r="B54" i="5"/>
  <c r="BD59" i="5"/>
  <c r="AE72" i="5"/>
  <c r="BD43" i="5"/>
  <c r="L61" i="5"/>
  <c r="D61" i="5"/>
  <c r="F61" i="5"/>
  <c r="C61" i="5"/>
  <c r="J61" i="5"/>
  <c r="B61" i="5"/>
  <c r="E61" i="5"/>
  <c r="H61" i="5"/>
  <c r="I61" i="5"/>
  <c r="K61" i="5"/>
  <c r="G61" i="5"/>
  <c r="B68" i="22"/>
  <c r="J38" i="5"/>
  <c r="C38" i="5"/>
  <c r="H38" i="5"/>
  <c r="B38" i="5"/>
  <c r="K38" i="5"/>
  <c r="D38" i="5"/>
  <c r="I38" i="5"/>
  <c r="F38" i="5"/>
  <c r="L38" i="5"/>
  <c r="G38" i="5"/>
  <c r="E38" i="5"/>
  <c r="BD34" i="5"/>
  <c r="BD31" i="5"/>
  <c r="G59" i="5"/>
  <c r="L59" i="5"/>
  <c r="C59" i="5"/>
  <c r="J59" i="5"/>
  <c r="I59" i="5"/>
  <c r="D59" i="5"/>
  <c r="F59" i="5"/>
  <c r="H59" i="5"/>
  <c r="K59" i="5"/>
  <c r="B59" i="5"/>
  <c r="E59" i="5"/>
  <c r="G71" i="5"/>
  <c r="I71" i="5"/>
  <c r="L71" i="5"/>
  <c r="E71" i="5"/>
  <c r="F71" i="5"/>
  <c r="B71" i="5"/>
  <c r="C71" i="5"/>
  <c r="D71" i="5"/>
  <c r="K71" i="5"/>
  <c r="J71" i="5"/>
  <c r="H71" i="5"/>
  <c r="BD67" i="5"/>
  <c r="L81" i="5"/>
  <c r="E81" i="5"/>
  <c r="C81" i="5"/>
  <c r="J81" i="5"/>
  <c r="H81" i="5"/>
  <c r="K81" i="5"/>
  <c r="D81" i="5"/>
  <c r="I81" i="5"/>
  <c r="B81" i="5"/>
  <c r="G81" i="5"/>
  <c r="F81" i="5"/>
  <c r="BD42" i="5"/>
  <c r="AE75" i="5"/>
  <c r="C52" i="5"/>
  <c r="D52" i="5"/>
  <c r="I52" i="5"/>
  <c r="L52" i="5"/>
  <c r="B52" i="5"/>
  <c r="G52" i="5"/>
  <c r="F52" i="5"/>
  <c r="H52" i="5"/>
  <c r="E52" i="5"/>
  <c r="J52" i="5"/>
  <c r="K52" i="5"/>
  <c r="B65" i="22"/>
  <c r="B40" i="22"/>
  <c r="B62" i="22"/>
  <c r="B63" i="22" s="1"/>
  <c r="B64" i="22"/>
  <c r="B37" i="22"/>
  <c r="B38" i="22" s="1"/>
  <c r="B39" i="22"/>
  <c r="J29" i="5"/>
  <c r="B29" i="5"/>
  <c r="H29" i="5"/>
  <c r="C29" i="5"/>
  <c r="G29" i="5"/>
  <c r="D29" i="5"/>
  <c r="I29" i="5"/>
  <c r="L29" i="5"/>
  <c r="F29" i="5"/>
  <c r="K29" i="5"/>
  <c r="E29" i="5"/>
  <c r="AE61" i="5"/>
  <c r="L47" i="5"/>
  <c r="H47" i="5"/>
  <c r="K47" i="5"/>
  <c r="I47" i="5"/>
  <c r="G47" i="5"/>
  <c r="E47" i="5"/>
  <c r="J47" i="5"/>
  <c r="B47" i="5"/>
  <c r="F47" i="5"/>
  <c r="D47" i="5"/>
  <c r="C47" i="5"/>
  <c r="D58" i="5"/>
  <c r="K58" i="5"/>
  <c r="B58" i="5"/>
  <c r="G58" i="5"/>
  <c r="I58" i="5"/>
  <c r="C58" i="5"/>
  <c r="H58" i="5"/>
  <c r="J58" i="5"/>
  <c r="L58" i="5"/>
  <c r="F58" i="5"/>
  <c r="E58" i="5"/>
  <c r="BD81" i="5"/>
  <c r="BD44" i="5"/>
  <c r="AE69" i="5"/>
  <c r="L57" i="5"/>
  <c r="D57" i="5"/>
  <c r="B57" i="5"/>
  <c r="G57" i="5"/>
  <c r="H57" i="5"/>
  <c r="C57" i="5"/>
  <c r="I57" i="5"/>
  <c r="K57" i="5"/>
  <c r="E57" i="5"/>
  <c r="F57" i="5"/>
  <c r="J57" i="5"/>
  <c r="BD53" i="5"/>
  <c r="BD65" i="5"/>
  <c r="B28" i="5"/>
  <c r="H28" i="5"/>
  <c r="L28" i="5"/>
  <c r="F28" i="5"/>
  <c r="E28" i="5"/>
  <c r="K28" i="5"/>
  <c r="G28" i="5"/>
  <c r="C28" i="5"/>
  <c r="I28" i="5"/>
  <c r="J28" i="5"/>
  <c r="D28" i="5"/>
  <c r="BD84" i="5"/>
  <c r="BD38" i="5"/>
  <c r="BD77" i="5"/>
  <c r="B61" i="22"/>
  <c r="B60" i="22"/>
  <c r="B35" i="22"/>
  <c r="B33" i="22"/>
  <c r="B58" i="22"/>
  <c r="B36" i="22"/>
  <c r="AE39" i="5"/>
  <c r="G36" i="5"/>
  <c r="J36" i="5"/>
  <c r="K36" i="5"/>
  <c r="D36" i="5"/>
  <c r="F36" i="5"/>
  <c r="E36" i="5"/>
  <c r="H36" i="5"/>
  <c r="B36" i="5"/>
  <c r="C36" i="5"/>
  <c r="I36" i="5"/>
  <c r="L36" i="5"/>
  <c r="BD86" i="5"/>
  <c r="AE41" i="5"/>
  <c r="E83" i="5"/>
  <c r="G83" i="5"/>
  <c r="C83" i="5"/>
  <c r="B83" i="5"/>
  <c r="F83" i="5"/>
  <c r="D83" i="5"/>
  <c r="I83" i="5"/>
  <c r="L83" i="5"/>
  <c r="J83" i="5"/>
  <c r="H83" i="5"/>
  <c r="K83" i="5"/>
  <c r="AE30" i="5"/>
  <c r="G48" i="5"/>
  <c r="C48" i="5"/>
  <c r="K48" i="5"/>
  <c r="D48" i="5"/>
  <c r="E48" i="5"/>
  <c r="J48" i="5"/>
  <c r="F48" i="5"/>
  <c r="I48" i="5"/>
  <c r="L48" i="5"/>
  <c r="B48" i="5"/>
  <c r="H48" i="5"/>
  <c r="BD60" i="5"/>
  <c r="F78" i="5"/>
  <c r="L78" i="5"/>
  <c r="D78" i="5"/>
  <c r="E78" i="5"/>
  <c r="H78" i="5"/>
  <c r="B78" i="5"/>
  <c r="G78" i="5"/>
  <c r="J78" i="5"/>
  <c r="K78" i="5"/>
  <c r="I78" i="5"/>
  <c r="C78" i="5"/>
  <c r="BD57" i="5"/>
  <c r="BD63" i="5"/>
  <c r="B56" i="22"/>
  <c r="B55" i="22"/>
  <c r="B53" i="22"/>
  <c r="B54" i="22" s="1"/>
  <c r="B34" i="5"/>
  <c r="F34" i="5"/>
  <c r="I34" i="5"/>
  <c r="H34" i="5"/>
  <c r="D34" i="5"/>
  <c r="J34" i="5"/>
  <c r="C34" i="5"/>
  <c r="K34" i="5"/>
  <c r="L34" i="5"/>
  <c r="G34" i="5"/>
  <c r="E34" i="5"/>
  <c r="AE31" i="5"/>
  <c r="AB26" i="5"/>
  <c r="B29" i="22" s="1"/>
  <c r="BD56" i="5"/>
  <c r="E27" i="5"/>
  <c r="F27" i="5"/>
  <c r="K27" i="5"/>
  <c r="G27" i="5"/>
  <c r="D27" i="5"/>
  <c r="J27" i="5"/>
  <c r="B27" i="5"/>
  <c r="L27" i="5"/>
  <c r="H27" i="5"/>
  <c r="C27" i="5"/>
  <c r="I27" i="5"/>
  <c r="H63" i="5"/>
  <c r="B63" i="5"/>
  <c r="L63" i="5"/>
  <c r="G63" i="5"/>
  <c r="K63" i="5"/>
  <c r="F63" i="5"/>
  <c r="J63" i="5"/>
  <c r="D63" i="5"/>
  <c r="I63" i="5"/>
  <c r="C63" i="5"/>
  <c r="E63" i="5"/>
  <c r="E85" i="5"/>
  <c r="J85" i="5"/>
  <c r="I85" i="5"/>
  <c r="C85" i="5"/>
  <c r="B85" i="5"/>
  <c r="F85" i="5"/>
  <c r="D85" i="5"/>
  <c r="L85" i="5"/>
  <c r="K85" i="5"/>
  <c r="G85" i="5"/>
  <c r="H85" i="5"/>
  <c r="C72" i="5"/>
  <c r="F72" i="5"/>
  <c r="J72" i="5"/>
  <c r="D72" i="5"/>
  <c r="L72" i="5"/>
  <c r="K72" i="5"/>
  <c r="E72" i="5"/>
  <c r="H72" i="5"/>
  <c r="I72" i="5"/>
  <c r="B72" i="5"/>
  <c r="G72" i="5"/>
  <c r="AE50" i="5"/>
  <c r="BD54" i="5"/>
  <c r="F76" i="5"/>
  <c r="E76" i="5"/>
  <c r="J76" i="5"/>
  <c r="B76" i="5"/>
  <c r="G76" i="5"/>
  <c r="K76" i="5"/>
  <c r="H76" i="5"/>
  <c r="C76" i="5"/>
  <c r="D76" i="5"/>
  <c r="I76" i="5"/>
  <c r="L76" i="5"/>
  <c r="J55" i="5"/>
  <c r="C55" i="5"/>
  <c r="D55" i="5"/>
  <c r="H55" i="5"/>
  <c r="G55" i="5"/>
  <c r="E55" i="5"/>
  <c r="L55" i="5"/>
  <c r="F55" i="5"/>
  <c r="B55" i="5"/>
  <c r="K55" i="5"/>
  <c r="I55" i="5"/>
  <c r="BD83" i="5"/>
  <c r="BD58" i="5"/>
  <c r="AD26" i="5"/>
  <c r="B30" i="22" s="1"/>
  <c r="BD76" i="5"/>
  <c r="J41" i="5"/>
  <c r="I41" i="5"/>
  <c r="F41" i="5"/>
  <c r="L41" i="5"/>
  <c r="B41" i="5"/>
  <c r="D41" i="5"/>
  <c r="G41" i="5"/>
  <c r="H41" i="5"/>
  <c r="K41" i="5"/>
  <c r="E41" i="5"/>
  <c r="C41" i="5"/>
  <c r="L33" i="5"/>
  <c r="H33" i="5"/>
  <c r="B33" i="5"/>
  <c r="J33" i="5"/>
  <c r="F33" i="5"/>
  <c r="D33" i="5"/>
  <c r="E33" i="5"/>
  <c r="C33" i="5"/>
  <c r="I33" i="5"/>
  <c r="G33" i="5"/>
  <c r="K33" i="5"/>
  <c r="R26" i="5"/>
  <c r="E31" i="5"/>
  <c r="I31" i="5"/>
  <c r="F31" i="5"/>
  <c r="H31" i="5"/>
  <c r="D31" i="5"/>
  <c r="J31" i="5"/>
  <c r="L31" i="5"/>
  <c r="B31" i="5"/>
  <c r="G31" i="5"/>
  <c r="C31" i="5"/>
  <c r="K31" i="5"/>
  <c r="P26" i="5"/>
  <c r="BD27" i="5"/>
  <c r="BD64" i="5"/>
  <c r="AE68" i="5"/>
  <c r="AE81" i="5"/>
  <c r="BD51" i="5"/>
  <c r="AE45" i="5"/>
  <c r="AE58" i="5"/>
  <c r="AE80" i="5"/>
  <c r="L79" i="5"/>
  <c r="G79" i="5"/>
  <c r="B79" i="5"/>
  <c r="K79" i="5"/>
  <c r="J79" i="5"/>
  <c r="C79" i="5"/>
  <c r="F79" i="5"/>
  <c r="H79" i="5"/>
  <c r="D79" i="5"/>
  <c r="E79" i="5"/>
  <c r="I79" i="5"/>
  <c r="B66" i="22"/>
  <c r="B67" i="22" s="1"/>
  <c r="B43" i="22"/>
  <c r="B44" i="22"/>
  <c r="B41" i="22"/>
  <c r="B42" i="22" s="1"/>
  <c r="J40" i="5"/>
  <c r="L40" i="5"/>
  <c r="H40" i="5"/>
  <c r="E40" i="5"/>
  <c r="K40" i="5"/>
  <c r="G40" i="5"/>
  <c r="C40" i="5"/>
  <c r="D40" i="5"/>
  <c r="F40" i="5"/>
  <c r="B40" i="5"/>
  <c r="I40" i="5"/>
  <c r="BD37" i="5"/>
  <c r="BD35" i="5"/>
  <c r="AE35" i="5"/>
  <c r="C45" i="5"/>
  <c r="E45" i="5"/>
  <c r="K45" i="5"/>
  <c r="J45" i="5"/>
  <c r="L45" i="5"/>
  <c r="B45" i="5"/>
  <c r="G45" i="5"/>
  <c r="I45" i="5"/>
  <c r="F45" i="5"/>
  <c r="D45" i="5"/>
  <c r="H45" i="5"/>
  <c r="AX26" i="5"/>
  <c r="B59" i="22" l="1"/>
  <c r="B57" i="22"/>
  <c r="B34" i="22"/>
  <c r="B32" i="22"/>
  <c r="B92" i="22"/>
  <c r="AE26" i="5"/>
  <c r="B78" i="22"/>
  <c r="B80" i="22"/>
  <c r="E12" i="14" l="1"/>
  <c r="A11" i="15"/>
  <c r="A11" i="12"/>
  <c r="A13" i="13"/>
  <c r="A12" i="6"/>
  <c r="A12" i="16"/>
  <c r="A11" i="17"/>
  <c r="A12" i="19"/>
  <c r="A12" i="10"/>
  <c r="A12" i="22"/>
  <c r="A12" i="5"/>
  <c r="N46" i="16" l="1"/>
  <c r="N44" i="16"/>
  <c r="N36" i="16"/>
  <c r="N37" i="16"/>
  <c r="N53" i="16"/>
  <c r="N32" i="16"/>
  <c r="N50" i="16"/>
  <c r="N41" i="16"/>
  <c r="N35" i="16"/>
  <c r="N47" i="16"/>
  <c r="N52" i="16"/>
  <c r="N26" i="16"/>
  <c r="N30" i="16"/>
  <c r="N51" i="16"/>
  <c r="N54" i="16"/>
  <c r="N27" i="16"/>
  <c r="N42" i="16"/>
  <c r="N34" i="16"/>
  <c r="N43" i="16"/>
  <c r="N48" i="16"/>
  <c r="N38" i="16"/>
  <c r="N33" i="16"/>
  <c r="N40" i="16"/>
  <c r="N31" i="16"/>
  <c r="N28" i="16"/>
  <c r="N45" i="16"/>
  <c r="N49" i="16"/>
  <c r="N39" i="16"/>
  <c r="N25" i="16"/>
  <c r="N29" i="16"/>
  <c r="AF62" i="15"/>
  <c r="S62" i="15"/>
  <c r="W62" i="15"/>
  <c r="AA62" i="15"/>
  <c r="O62" i="15" l="1"/>
  <c r="F62" i="15"/>
  <c r="AC62" i="15"/>
  <c r="E62" i="15"/>
  <c r="K62" i="15"/>
  <c r="D34" i="15"/>
  <c r="B91" i="22" s="1"/>
  <c r="B90" i="22" s="1"/>
  <c r="G34" i="15" l="1"/>
  <c r="AE27" i="15" l="1"/>
  <c r="AE24" i="15" s="1"/>
  <c r="R27" i="15"/>
  <c r="R24" i="15" s="1"/>
  <c r="F30" i="15"/>
  <c r="F33" i="15"/>
  <c r="F31" i="15"/>
  <c r="F29" i="15"/>
  <c r="V27" i="15"/>
  <c r="V24" i="15" s="1"/>
  <c r="Z27" i="15"/>
  <c r="Z24" i="15" s="1"/>
  <c r="D24" i="15"/>
  <c r="E33" i="15" l="1"/>
  <c r="AC33" i="15"/>
  <c r="N27" i="15"/>
  <c r="F28" i="15"/>
  <c r="F27" i="15" l="1"/>
  <c r="N24" i="15"/>
  <c r="F24" i="15" s="1"/>
  <c r="E29" i="15"/>
  <c r="AC29" i="15"/>
  <c r="AC31" i="15"/>
  <c r="E31" i="15"/>
  <c r="AC28" i="15"/>
  <c r="J27" i="15"/>
  <c r="E28" i="15"/>
  <c r="AC30" i="15"/>
  <c r="E30" i="15"/>
  <c r="E27" i="15" l="1"/>
  <c r="AC27" i="15"/>
  <c r="J24" i="15"/>
  <c r="E24" i="15" l="1"/>
  <c r="B89" i="22" s="1"/>
  <c r="AC24" i="15"/>
  <c r="C48" i="7" s="1"/>
</calcChain>
</file>

<file path=xl/sharedStrings.xml><?xml version="1.0" encoding="utf-8"?>
<sst xmlns="http://schemas.openxmlformats.org/spreadsheetml/2006/main" count="4569" uniqueCount="540">
  <si>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</si>
  <si>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</si>
  <si>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</si>
  <si>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</si>
  <si>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</si>
  <si>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</si>
  <si>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</si>
  <si>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</si>
  <si>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</si>
  <si>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</si>
  <si>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</si>
  <si>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</si>
  <si>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</si>
  <si>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</si>
  <si>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</si>
  <si>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</si>
  <si>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</si>
  <si>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</si>
  <si>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</si>
  <si>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</si>
  <si>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</si>
  <si>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</si>
  <si>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</si>
  <si>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</si>
  <si>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</si>
  <si>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</si>
  <si>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</si>
  <si>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</si>
  <si>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</si>
  <si>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</si>
  <si>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</si>
  <si>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</si>
  <si>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</si>
  <si>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</si>
  <si>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</si>
  <si>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</si>
  <si>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</si>
  <si>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</si>
  <si>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</si>
  <si>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</si>
  <si>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</si>
  <si>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</si>
  <si>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</si>
  <si>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</si>
  <si>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</si>
  <si>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</si>
  <si>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</si>
  <si>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</si>
  <si>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</si>
  <si>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</si>
  <si>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</si>
  <si>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</si>
  <si>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</si>
  <si>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</si>
  <si>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</si>
  <si>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</si>
  <si>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</si>
  <si>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</si>
  <si>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</si>
  <si>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</si>
  <si>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</si>
  <si>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</si>
  <si>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</si>
  <si>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</si>
  <si>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</si>
  <si>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</si>
  <si>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</si>
  <si>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</si>
  <si>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</si>
  <si>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</si>
  <si>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</si>
  <si>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</si>
  <si>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</si>
  <si>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</si>
  <si>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</si>
  <si>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</si>
  <si>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</si>
  <si>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</si>
  <si>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</si>
  <si>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</si>
  <si>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</si>
  <si>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</si>
  <si>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</si>
  <si>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</si>
  <si>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</si>
  <si>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</si>
  <si>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</si>
  <si>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</si>
  <si>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</si>
  <si>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</si>
  <si>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</si>
  <si>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</si>
  <si>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</si>
  <si>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</si>
  <si>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</si>
  <si>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</si>
  <si>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</si>
  <si>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</si>
  <si>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</si>
  <si>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</si>
  <si>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</si>
  <si>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</si>
  <si>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</si>
  <si>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</si>
  <si>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</si>
  <si>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</si>
  <si>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</si>
  <si>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</si>
  <si>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</si>
  <si>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</si>
  <si>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</si>
  <si>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</si>
  <si>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</si>
  <si>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</si>
  <si>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</si>
  <si>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</si>
  <si>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</si>
  <si>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</si>
  <si>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</si>
  <si>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</si>
  <si>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</si>
  <si>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</si>
  <si>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</si>
  <si>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</si>
  <si>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</si>
  <si>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</si>
  <si>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</si>
  <si>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</si>
  <si>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</si>
  <si>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</si>
  <si>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</si>
  <si>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</si>
  <si>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</si>
  <si>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</si>
  <si>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</si>
  <si>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</si>
  <si>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</si>
  <si>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</si>
  <si>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</si>
  <si>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</si>
  <si>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</si>
  <si>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</si>
  <si>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</si>
  <si>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</si>
  <si>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</si>
  <si>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</si>
  <si>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</si>
  <si>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</si>
  <si>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</si>
  <si>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</si>
  <si>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</si>
  <si>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</si>
  <si>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</si>
  <si>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</si>
  <si>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</si>
  <si>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</si>
  <si>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</si>
  <si>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</si>
  <si>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</si>
  <si>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</si>
  <si>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</si>
  <si>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</si>
  <si>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</si>
  <si>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</si>
  <si>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</si>
  <si>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</si>
  <si>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</si>
  <si>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</si>
  <si>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</si>
  <si>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</si>
  <si>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</si>
  <si>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</si>
  <si>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</si>
  <si>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</si>
  <si>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</si>
  <si>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</si>
  <si>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</si>
  <si>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</si>
  <si>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</si>
  <si>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</si>
  <si>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</si>
  <si>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</si>
  <si>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</si>
  <si>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</si>
  <si>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</si>
  <si>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</si>
  <si>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</si>
  <si>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</si>
  <si>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</si>
  <si>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</si>
  <si>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</si>
  <si>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</si>
  <si>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</si>
  <si>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</si>
  <si>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</si>
  <si>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</si>
  <si>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</si>
  <si>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</si>
  <si>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</si>
  <si>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</si>
  <si>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</si>
  <si>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</si>
  <si>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</si>
  <si>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</si>
  <si>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</si>
  <si>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</si>
  <si>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</si>
  <si>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</si>
  <si>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</si>
  <si>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</si>
  <si>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</si>
  <si>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</si>
  <si>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</si>
  <si>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</si>
  <si>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</si>
  <si>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</si>
  <si>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</si>
  <si>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</si>
  <si>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</si>
  <si>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</si>
  <si>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</si>
  <si>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</si>
  <si>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</si>
  <si>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</si>
  <si>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</si>
  <si>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</si>
  <si>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</si>
  <si>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</si>
  <si>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</si>
  <si>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</si>
  <si>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</si>
  <si>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</si>
  <si>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</si>
  <si>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</si>
  <si>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</si>
  <si>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</si>
  <si>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</si>
  <si>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</si>
  <si>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</si>
  <si>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</si>
  <si>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</si>
  <si>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</si>
  <si>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</si>
  <si>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</si>
  <si>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</si>
  <si>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</si>
  <si>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</si>
  <si>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</si>
  <si>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</si>
  <si>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</si>
  <si>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</si>
  <si>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</si>
  <si>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</si>
  <si>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</si>
  <si>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</si>
  <si>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</si>
  <si>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</si>
  <si>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</si>
  <si>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</si>
  <si>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</si>
  <si>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</si>
  <si>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</si>
  <si>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</si>
  <si>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</si>
  <si>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</si>
  <si>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</si>
  <si>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</si>
  <si>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</si>
  <si>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</si>
  <si>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</si>
  <si>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</si>
  <si>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</si>
  <si>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</si>
  <si>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</si>
  <si>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</si>
  <si>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</si>
  <si>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</si>
  <si>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</si>
  <si>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</si>
  <si>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</si>
  <si>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</si>
  <si>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</si>
  <si>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</si>
  <si>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</si>
  <si>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</si>
  <si>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</si>
  <si>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</si>
  <si>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</si>
  <si>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</si>
  <si>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</si>
  <si>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</si>
  <si>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</si>
  <si>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</si>
  <si>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</si>
  <si>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</si>
  <si>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</si>
  <si>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</si>
  <si>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</si>
  <si>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</si>
  <si>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</si>
  <si>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</si>
  <si>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</si>
  <si>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</si>
  <si>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</si>
  <si>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</si>
  <si>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</si>
  <si>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</si>
  <si>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</si>
  <si>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</si>
  <si>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</si>
  <si>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</si>
  <si>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</si>
  <si>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</si>
  <si>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</si>
  <si>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</si>
  <si>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</si>
  <si>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</si>
  <si>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</si>
  <si>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</si>
  <si>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</si>
  <si>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</si>
  <si>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</si>
  <si>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</si>
  <si>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</si>
  <si>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</si>
  <si>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</si>
  <si>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</si>
  <si>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</si>
  <si>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</si>
  <si>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</si>
  <si>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</si>
  <si>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</si>
  <si>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</si>
  <si>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</si>
  <si>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</si>
  <si>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</si>
  <si>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</si>
  <si>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</si>
  <si>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</si>
  <si>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</si>
  <si>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</si>
  <si>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</si>
  <si>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</si>
  <si>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</si>
  <si>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</si>
  <si>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</si>
  <si>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</si>
  <si>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</si>
  <si>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</si>
  <si>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</si>
  <si>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</si>
  <si>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</si>
  <si>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</si>
  <si>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</si>
  <si>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</si>
  <si>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</si>
  <si>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</si>
  <si>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</si>
  <si>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</si>
  <si>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</si>
  <si>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</si>
  <si>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</si>
  <si>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</si>
  <si>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</si>
  <si>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</si>
  <si>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</si>
  <si>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</si>
  <si>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</si>
  <si>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</si>
  <si>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</si>
  <si>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</si>
  <si>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</si>
  <si>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</si>
  <si>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</si>
  <si>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</si>
  <si>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</si>
  <si>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</si>
  <si>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</si>
  <si>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</si>
  <si>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</si>
  <si>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</si>
  <si>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</si>
  <si>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</si>
  <si>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</si>
  <si>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</si>
  <si>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</si>
  <si>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</si>
  <si>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</si>
  <si>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</si>
  <si>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</si>
  <si>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</si>
  <si>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</si>
  <si>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</si>
  <si>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</si>
  <si>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</si>
  <si>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</si>
  <si>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</si>
  <si>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</si>
  <si>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</si>
  <si>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</si>
  <si>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</si>
  <si>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</si>
  <si>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</si>
  <si>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</si>
  <si>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</si>
  <si>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</si>
  <si>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</si>
  <si>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</si>
  <si>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</si>
  <si>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</si>
  <si>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</si>
  <si>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</si>
  <si>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</si>
  <si>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</si>
  <si>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</si>
  <si>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</si>
  <si>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</si>
  <si>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</si>
  <si>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</si>
  <si>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</si>
  <si>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</si>
  <si>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</si>
  <si>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</si>
  <si>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</si>
  <si>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</si>
  <si>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</si>
  <si>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</si>
  <si>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</si>
  <si>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</si>
  <si>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</si>
  <si>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</si>
  <si>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</si>
  <si>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</si>
  <si>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</si>
  <si>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</si>
  <si>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</si>
  <si>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</si>
  <si>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</si>
  <si>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</si>
  <si>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</si>
  <si>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</si>
  <si>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</si>
  <si>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</si>
  <si>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</si>
  <si>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</si>
  <si>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</si>
  <si>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</si>
  <si>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</si>
  <si>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</si>
  <si>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</si>
  <si>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</si>
  <si>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</si>
  <si>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</si>
  <si>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</si>
  <si>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</si>
  <si>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</si>
  <si>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</si>
  <si>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</si>
  <si>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</si>
  <si>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</si>
  <si>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</si>
  <si>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</si>
  <si>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</si>
  <si>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</si>
  <si>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</si>
  <si>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</si>
  <si>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</si>
  <si>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</si>
  <si>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</si>
  <si>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</si>
  <si>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</si>
  <si>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</si>
  <si>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</si>
  <si>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</si>
  <si>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</si>
  <si>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</si>
  <si>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</si>
  <si>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</si>
  <si>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</si>
  <si>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</si>
  <si>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</si>
  <si>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</si>
  <si>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</si>
  <si>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</si>
  <si>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</si>
  <si>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</si>
  <si>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</si>
  <si>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</si>
  <si>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</si>
  <si>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</si>
  <si>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</si>
  <si>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</si>
  <si>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</si>
  <si>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</si>
  <si>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</si>
  <si>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</si>
  <si>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</si>
  <si>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</si>
  <si>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</si>
  <si>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</si>
  <si>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</si>
  <si>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</si>
  <si>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</si>
  <si>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P_00.0115.000115</t>
  </si>
  <si>
    <t>Приобретение УАЗ Патриот 2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</si>
  <si>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</si>
  <si>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</si>
  <si>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</si>
  <si>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</si>
  <si>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</si>
  <si>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оперативной доставки персонала АО "Электромагистраль", для выполнения работ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</si>
  <si>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</si>
  <si>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</si>
  <si>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</si>
  <si>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</si>
  <si>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</si>
  <si>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</si>
  <si>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</si>
  <si>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</si>
  <si>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</si>
  <si>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Доукомплектование парка транспортных средствых средств.</t>
  </si>
  <si>
    <t>Приобретение дополнительного автотранспортного средства, УАЗ Патриот 2 шт.</t>
  </si>
  <si>
    <t>прочее 2 шт: УАЗ Патриот</t>
  </si>
  <si>
    <t>2418,33 тыс. руб с НДС за 1 шт.</t>
  </si>
  <si>
    <t>Выделение этапов не предусмотрено</t>
  </si>
  <si>
    <t>Обеспечение возможности оперативной доставки персонала АО "Электромагистраль" для выполнения работ собственными силами.</t>
  </si>
  <si>
    <t>Н</t>
  </si>
  <si>
    <t>Сибирский Федеральный округ, Новосибирская область, г. Новосибирск</t>
  </si>
  <si>
    <t>ТМЦ</t>
  </si>
  <si>
    <t>Поставка УАЗ Патриот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</si>
  <si>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</si>
  <si>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</si>
  <si>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котировок в электронной форме</t>
  </si>
  <si>
    <t>ОБЩЕСТВО С ОГРАНИЧЕННОЙ ОТВЕТСТВЕННОСТЬЮ "УАЗ ЦЕНТР";ОБЩЕСТВО С ОГРАНИЧЕННОЙ ОТВЕТСТВЕННОСТЬЮ "РЦ ФАСТАР"</t>
  </si>
  <si>
    <t>3750;3545</t>
  </si>
  <si>
    <t>3527,275;
3545</t>
  </si>
  <si>
    <t>ОБЩЕСТВО С ОГРАНИЧЕННОЙ ОТВЕТСТВЕННОСТЬЮ "УАЗ ЦЕНТР"</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</si>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</sst>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4.8366666666666669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4.8366666666666669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4.0305555555555559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P_00.0115.000115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УАЗ Патриот 2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4.8366666666666669</v>
      </c>
      <c r="E24" s="262">
        <f>J24+N24+R24+V24+Z24+AE24</f>
        <v>4.8366666666666669</v>
      </c>
      <c r="F24" s="262">
        <f t="shared" ref="F24:F26" si="1">N24+R24+V24+Z24+AE24</f>
        <v>0</v>
      </c>
      <c r="G24" s="253">
        <f t="shared" si="0"/>
        <v>0</v>
      </c>
      <c r="H24" s="253">
        <f>H25+H26+H27+H32+H33</f>
        <v>0</v>
      </c>
      <c r="I24" s="253" t="s">
        <v>424</v>
      </c>
      <c r="J24" s="261">
        <f>J25+J26+J27+J32+J33</f>
        <v>4.8366666666666669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4.8366666666666669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4.0305555555555559</v>
      </c>
      <c r="E27" s="264">
        <f>J27+N27+R27+V27+Z27+AE27</f>
        <v>4.0305555555555559</v>
      </c>
      <c r="F27" s="264">
        <f t="shared" ref="F27:F68" si="8">N27+R27+V27+Z27+AE27</f>
        <v>0</v>
      </c>
      <c r="G27" s="253">
        <v>0</v>
      </c>
      <c r="H27" s="253">
        <f>SUM(H28:H31)</f>
        <v>0</v>
      </c>
      <c r="I27" s="253" t="s">
        <v>424</v>
      </c>
      <c r="J27" s="261">
        <f>SUM(J28:J31)</f>
        <v>4.0305555555555559</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4.0305555555555559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4.0305555555555559</v>
      </c>
      <c r="F30" s="264">
        <f t="shared" si="8"/>
        <v>0</v>
      </c>
      <c r="G30" s="254" t="s">
        <v>424</v>
      </c>
      <c r="H30" s="254">
        <v>0</v>
      </c>
      <c r="I30" s="255">
        <v>0</v>
      </c>
      <c r="J30" s="263">
        <v>4.0305555555555559</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4.0305555555555559</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0.80611111111111089</v>
      </c>
      <c r="E33" s="264">
        <f t="shared" si="9"/>
        <v>0.80611111111111089</v>
      </c>
      <c r="F33" s="264">
        <f t="shared" si="8"/>
        <v>0</v>
      </c>
      <c r="G33" s="254">
        <v>0</v>
      </c>
      <c r="H33" s="254">
        <v>0</v>
      </c>
      <c r="I33" s="254">
        <f>I31</f>
        <v>0</v>
      </c>
      <c r="J33" s="263">
        <v>0.80611111111111089</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0.80611111111111089</v>
      </c>
      <c r="AE33" s="274">
        <v>0</v>
      </c>
      <c r="AF33" s="274">
        <f>AF31</f>
        <v>0</v>
      </c>
      <c r="AG33" s="278">
        <v>0</v>
      </c>
      <c r="AH33" s="278">
        <v>0</v>
      </c>
    </row>
    <row r="34" spans="1:34" ht="47.25" x14ac:dyDescent="0.25">
      <c r="A34" s="60" t="s">
        <v>61</v>
      </c>
      <c r="B34" s="59" t="s">
        <v>170</v>
      </c>
      <c r="C34" s="253">
        <f>SUM(C35:C38)</f>
        <v>0</v>
      </c>
      <c r="D34" s="261">
        <f t="shared" ref="D34:G34" si="10">SUM(D35:D38)</f>
        <v>4.0305555555555559</v>
      </c>
      <c r="E34" s="262">
        <f t="shared" si="9"/>
        <v>4.0305555555555559</v>
      </c>
      <c r="F34" s="262">
        <f t="shared" si="8"/>
        <v>0</v>
      </c>
      <c r="G34" s="253">
        <f t="shared" si="10"/>
        <v>0</v>
      </c>
      <c r="H34" s="253">
        <f>SUM(H35:H38)</f>
        <v>0</v>
      </c>
      <c r="I34" s="253" t="s">
        <v>424</v>
      </c>
      <c r="J34" s="261">
        <f>SUM(J35:J38)</f>
        <v>4.0305555555555559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4.0305555555555559</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4.0305555555555559</v>
      </c>
      <c r="E37" s="264">
        <f t="shared" si="9"/>
        <v>4.0305555555555559</v>
      </c>
      <c r="F37" s="264">
        <f t="shared" si="8"/>
        <v>0</v>
      </c>
      <c r="G37" s="254">
        <v>0</v>
      </c>
      <c r="H37" s="254">
        <v>0</v>
      </c>
      <c r="I37" s="254">
        <v>0</v>
      </c>
      <c r="J37" s="263">
        <v>4.0305555555555559</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4.0305555555555559</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2</v>
      </c>
      <c r="E54" s="264">
        <f t="shared" si="9"/>
        <v>2</v>
      </c>
      <c r="F54" s="264">
        <f t="shared" si="8"/>
        <v>0</v>
      </c>
      <c r="G54" s="254">
        <v>0</v>
      </c>
      <c r="H54" s="254">
        <v>0</v>
      </c>
      <c r="I54" s="255">
        <v>0</v>
      </c>
      <c r="J54" s="263">
        <v>2</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4.0305555555555559</v>
      </c>
      <c r="E56" s="264">
        <f t="shared" si="9"/>
        <v>4.0305555555555559</v>
      </c>
      <c r="F56" s="264">
        <f t="shared" si="8"/>
        <v>0</v>
      </c>
      <c r="G56" s="254">
        <v>0</v>
      </c>
      <c r="H56" s="254">
        <v>0</v>
      </c>
      <c r="I56" s="255">
        <v>0</v>
      </c>
      <c r="J56" s="263">
        <v>4.0305555555555559</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4.0305555555555559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2</v>
      </c>
      <c r="E61" s="264">
        <f t="shared" si="9"/>
        <v>2</v>
      </c>
      <c r="F61" s="264">
        <f t="shared" si="8"/>
        <v>0</v>
      </c>
      <c r="G61" s="254">
        <v>0</v>
      </c>
      <c r="H61" s="254">
        <v>0</v>
      </c>
      <c r="I61" s="255">
        <v>0</v>
      </c>
      <c r="J61" s="263">
        <v>2</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P_00.0115.000115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УАЗ Патриот 2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3941.6666599999999</v>
      </c>
      <c r="Q26" s="173" t="s">
        <v>424</v>
      </c>
      <c r="R26" s="175">
        <f>SUM(R27:R86)</f>
        <v>3941.6666599999999</v>
      </c>
      <c r="S26" s="173" t="s">
        <v>424</v>
      </c>
      <c r="T26" s="173" t="s">
        <v>424</v>
      </c>
      <c r="U26" s="173" t="s">
        <v>424</v>
      </c>
      <c r="V26" s="173" t="s">
        <v>424</v>
      </c>
      <c r="W26" s="173" t="s">
        <v>424</v>
      </c>
      <c r="X26" s="173" t="s">
        <v>424</v>
      </c>
      <c r="Y26" s="173" t="s">
        <v>424</v>
      </c>
      <c r="Z26" s="173" t="s">
        <v>424</v>
      </c>
      <c r="AA26" s="173" t="s">
        <v>424</v>
      </c>
      <c r="AB26" s="175">
        <f>SUM(AB27:AB86)</f>
        <v>3527.2750000000001</v>
      </c>
      <c r="AC26" s="173" t="s">
        <v>424</v>
      </c>
      <c r="AD26" s="175">
        <f>SUM(AD27:AD86)</f>
        <v>4232.7299999999996</v>
      </c>
      <c r="AE26" s="175">
        <f>SUM(AE27:AE86)</f>
        <v>4232.7299999999996</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3941.6666599999999</v>
      </c>
      <c r="Q27" s="205" t="s">
        <v>531</v>
      </c>
      <c r="R27" s="206">
        <v>3941.6666599999999</v>
      </c>
      <c r="S27" s="205" t="s">
        <v>532</v>
      </c>
      <c r="T27" s="205" t="s">
        <v>532</v>
      </c>
      <c r="U27" s="205">
        <v>3</v>
      </c>
      <c r="V27" s="205">
        <v>2</v>
      </c>
      <c r="W27" s="205" t="s">
        <v>533</v>
      </c>
      <c r="X27" s="205" t="s">
        <v>534</v>
      </c>
      <c r="Y27" s="205"/>
      <c r="Z27" s="205">
        <v>2</v>
      </c>
      <c r="AA27" s="205" t="s">
        <v>535</v>
      </c>
      <c r="AB27" s="206">
        <v>3527.2750000000001</v>
      </c>
      <c r="AC27" s="205" t="s">
        <v>536</v>
      </c>
      <c r="AD27" s="206">
        <v>4232.7299999999996</v>
      </c>
      <c r="AE27" s="247">
        <f>AD27</f>
        <v>4232.7299999999996</v>
      </c>
      <c r="AF27" s="205">
        <v>32515152549</v>
      </c>
      <c r="AG27" s="205" t="s">
        <v>537</v>
      </c>
      <c r="AH27" s="205" t="s">
        <v>538</v>
      </c>
      <c r="AI27" s="207">
        <v>45900</v>
      </c>
      <c r="AJ27" s="207">
        <v>45894</v>
      </c>
      <c r="AK27" s="207">
        <v>45908</v>
      </c>
      <c r="AL27" s="207">
        <v>45918</v>
      </c>
      <c r="AM27" s="205"/>
      <c r="AN27" s="205"/>
      <c r="AO27" s="205"/>
      <c r="AP27" s="205"/>
      <c r="AQ27" s="207">
        <v>45938</v>
      </c>
      <c r="AR27" s="207"/>
      <c r="AS27" s="207">
        <v>45938</v>
      </c>
      <c r="AT27" s="207">
        <v>0</v>
      </c>
      <c r="AU27" s="207">
        <v>45976</v>
      </c>
      <c r="AV27" s="205"/>
      <c r="AW27" s="205"/>
      <c r="AX27" s="208"/>
      <c r="AY27" s="208"/>
      <c r="AZ27" s="206" t="s">
        <v>539</v>
      </c>
      <c r="BA27" s="206"/>
      <c r="BB27" s="206" t="s">
        <v>424</v>
      </c>
      <c r="BC27" s="206" t="s">
        <v>424</v>
      </c>
      <c r="BD27" s="206" t="str">
        <f>CONCATENATE(BB27,", ",BA27,", ",N27,", ","договор № ",BC27)</f>
        <v>нд, , Поставка УАЗ Патриот,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P_00.0115.000115</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УАЗ Патриот 2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4.8366666666666669</v>
      </c>
    </row>
    <row r="28" spans="1:2" ht="93.75" customHeight="1" x14ac:dyDescent="0.25">
      <c r="A28" s="155" t="s">
        <v>309</v>
      </c>
      <c r="B28" s="158" t="s">
        <v>514</v>
      </c>
    </row>
    <row r="29" spans="1:2" ht="28.5" x14ac:dyDescent="0.25">
      <c r="A29" s="156" t="s">
        <v>310</v>
      </c>
      <c r="B29" s="167">
        <f>'7. Паспорт отчет о закупке'!$AB$26*1.2/1000</f>
        <v>4.2327299999999992</v>
      </c>
    </row>
    <row r="30" spans="1:2" ht="28.5" x14ac:dyDescent="0.25">
      <c r="A30" s="156" t="s">
        <v>311</v>
      </c>
      <c r="B30" s="167">
        <f>'7. Паспорт отчет о закупке'!$AD$26/1000</f>
        <v>4.2327299999999992</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4.2327299999999992</v>
      </c>
    </row>
    <row r="58" spans="1:2" ht="30" x14ac:dyDescent="0.25">
      <c r="A58" s="164" t="s">
        <v>432</v>
      </c>
      <c r="B58" s="157">
        <f>IF(VLOOKUP(1,'7. Паспорт отчет о закупке'!$A$27:$CD$86,52,0)="ПД",VLOOKUP(1,'7. Паспорт отчет о закупке'!$A$27:$CD$86,30,0)/1000,"нд")</f>
        <v>4.2327299999999992</v>
      </c>
    </row>
    <row r="59" spans="1:2" x14ac:dyDescent="0.25">
      <c r="A59" s="164" t="s">
        <v>314</v>
      </c>
      <c r="B59" s="157">
        <f>IF(B58="нд","нд",$B58/$B$27*100)</f>
        <v>87.513370089593366</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УАЗ Патриот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УАЗ Патриот</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15.11.2025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P_00.0115.000115</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УАЗ Патриот 2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P_00.0115.000115</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УАЗ Патриот 2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P_00.0115.000115</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УАЗ Патриот 2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P_00.0115.000115</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УАЗ Патриот 2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P_00.0115.000115</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УАЗ Патриот 2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P_00.0115.000115</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УАЗ Патриот 2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P_00.0115.000115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УАЗ Патриот 2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8"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P_00.0115.000115</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УАЗ Патриот 2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P_00.0115.0001151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P_00.0115.0001151.1.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P_00.0115.0001151.2.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P_00.0115.0001151.2.1.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P_00.0115.0001151.3.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P_00.0115.0001151.4.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P_00.0115.0001151.5.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P_00.0115.0001151.6.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P_00.0115.0001151.7.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P_00.0115.0001151.8.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P_00.0115.0001151.9.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P_00.0115.0001151.10.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P_00.0115.0001151.11.</v>
      </c>
    </row>
    <row r="38" spans="1:14" x14ac:dyDescent="0.25">
      <c r="A38" s="280">
        <v>2</v>
      </c>
      <c r="B38" s="280" t="s">
        <v>509</v>
      </c>
      <c r="C38" s="285">
        <v>45778</v>
      </c>
      <c r="D38" s="285">
        <v>45929</v>
      </c>
      <c r="E38" s="285">
        <v>45894</v>
      </c>
      <c r="F38" s="285">
        <v>45918</v>
      </c>
      <c r="G38" s="286">
        <v>1</v>
      </c>
      <c r="H38" s="286">
        <v>1</v>
      </c>
      <c r="I38" s="280" t="s">
        <v>515</v>
      </c>
      <c r="J38" s="280" t="s">
        <v>424</v>
      </c>
      <c r="N38" s="238" t="str">
        <f t="shared" si="0"/>
        <v>P_00.0115.0001152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P_00.0115.0001152.1.</v>
      </c>
    </row>
    <row r="40" spans="1:14" x14ac:dyDescent="0.25">
      <c r="A40" s="282" t="s">
        <v>474</v>
      </c>
      <c r="B40" s="281" t="s">
        <v>475</v>
      </c>
      <c r="C40" s="285">
        <v>45778</v>
      </c>
      <c r="D40" s="285">
        <v>45929</v>
      </c>
      <c r="E40" s="285">
        <v>45894</v>
      </c>
      <c r="F40" s="285">
        <v>45918</v>
      </c>
      <c r="G40" s="286">
        <v>1</v>
      </c>
      <c r="H40" s="286">
        <v>1</v>
      </c>
      <c r="I40" s="280" t="s">
        <v>516</v>
      </c>
      <c r="J40" s="281" t="s">
        <v>424</v>
      </c>
      <c r="N40" s="238" t="str">
        <f t="shared" si="0"/>
        <v>P_00.0115.0001152.2.</v>
      </c>
    </row>
    <row r="41" spans="1:14" x14ac:dyDescent="0.25">
      <c r="A41" s="280">
        <v>3</v>
      </c>
      <c r="B41" s="280" t="s">
        <v>476</v>
      </c>
      <c r="C41" s="285">
        <v>45838</v>
      </c>
      <c r="D41" s="285">
        <v>46021</v>
      </c>
      <c r="E41" s="285">
        <v>45938</v>
      </c>
      <c r="F41" s="285" t="s">
        <v>424</v>
      </c>
      <c r="G41" s="286" t="s">
        <v>424</v>
      </c>
      <c r="H41" s="286" t="s">
        <v>424</v>
      </c>
      <c r="I41" s="280" t="s">
        <v>515</v>
      </c>
      <c r="J41" s="280" t="s">
        <v>424</v>
      </c>
      <c r="N41" s="238" t="str">
        <f t="shared" si="0"/>
        <v>P_00.0115.0001153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P_00.0115.0001153.1.</v>
      </c>
    </row>
    <row r="43" spans="1:14" x14ac:dyDescent="0.25">
      <c r="A43" s="281" t="s">
        <v>479</v>
      </c>
      <c r="B43" s="281" t="s">
        <v>480</v>
      </c>
      <c r="C43" s="285">
        <v>45838</v>
      </c>
      <c r="D43" s="285">
        <v>46021</v>
      </c>
      <c r="E43" s="285">
        <v>45938</v>
      </c>
      <c r="F43" s="285" t="s">
        <v>424</v>
      </c>
      <c r="G43" s="286" t="s">
        <v>424</v>
      </c>
      <c r="H43" s="286" t="s">
        <v>424</v>
      </c>
      <c r="I43" s="280" t="s">
        <v>516</v>
      </c>
      <c r="J43" s="281" t="s">
        <v>424</v>
      </c>
      <c r="N43" s="238" t="str">
        <f t="shared" si="0"/>
        <v>P_00.0115.0001153.2.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P_00.0115.0001153.3.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P_00.0115.0001153.4.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P_00.0115.0001153.5.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P_00.0115.0001153.6.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P_00.0115.0001154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P_00.0115.0001154.1.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P_00.0115.0001154.2.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P_00.0115.0001154.3.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P_00.0115.0001154.4.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P_00.0115.0001154.5.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P_00.0115.0001154.6.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2025-11-12T04:16:33Z</dcterms:modified>
</cp:coreProperties>
</file>